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4915" windowHeight="1105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4" i="1" l="1"/>
  <c r="J2" i="1"/>
  <c r="J12" i="1"/>
  <c r="J13" i="1"/>
  <c r="J5" i="1" s="1"/>
  <c r="J10" i="1"/>
  <c r="I10" i="1"/>
  <c r="I12" i="1"/>
  <c r="J11" i="1"/>
  <c r="J3" i="1"/>
  <c r="I2" i="1"/>
  <c r="I4" i="1" s="1"/>
  <c r="B23" i="1"/>
  <c r="I13" i="1" l="1"/>
  <c r="I5" i="1" s="1"/>
  <c r="I11" i="1"/>
  <c r="I3" i="1" s="1"/>
  <c r="H5" i="1"/>
  <c r="H13" i="1" s="1"/>
  <c r="H4" i="1"/>
  <c r="H3" i="1"/>
  <c r="H11" i="1" s="1"/>
  <c r="H2" i="1"/>
  <c r="E3" i="1"/>
  <c r="E2" i="1"/>
  <c r="E4" i="1" s="1"/>
  <c r="E11" i="1"/>
  <c r="E10" i="1"/>
  <c r="B8" i="1"/>
  <c r="M10" i="1" s="1"/>
  <c r="L10" i="1" s="1"/>
  <c r="M18" i="1"/>
  <c r="M17" i="1"/>
  <c r="M3" i="1" s="1"/>
  <c r="M11" i="1" s="1"/>
  <c r="L11" i="1" s="1"/>
  <c r="L3" i="1" s="1"/>
  <c r="L18" i="1"/>
  <c r="K18" i="1"/>
  <c r="K20" i="1" s="1"/>
  <c r="K19" i="1"/>
  <c r="K17" i="1"/>
  <c r="L17" i="1"/>
  <c r="J20" i="1"/>
  <c r="J18" i="1"/>
  <c r="J19" i="1"/>
  <c r="J17" i="1"/>
  <c r="I20" i="1"/>
  <c r="I18" i="1"/>
  <c r="I19" i="1"/>
  <c r="H20" i="1"/>
  <c r="H19" i="1"/>
  <c r="H18" i="1"/>
  <c r="H17" i="1"/>
  <c r="F17" i="1"/>
  <c r="E17" i="1"/>
  <c r="E13" i="1" s="1"/>
  <c r="D17" i="1"/>
  <c r="E12" i="1"/>
  <c r="F18" i="1"/>
  <c r="F2" i="1" s="1"/>
  <c r="F11" i="1" l="1"/>
  <c r="H12" i="1"/>
  <c r="M2" i="1"/>
  <c r="L2" i="1" s="1"/>
  <c r="H10" i="1"/>
  <c r="E5" i="1"/>
  <c r="F10" i="1"/>
  <c r="G10" i="1" s="1"/>
  <c r="G26" i="1"/>
  <c r="F3" i="1"/>
  <c r="G11" i="1" s="1"/>
</calcChain>
</file>

<file path=xl/sharedStrings.xml><?xml version="1.0" encoding="utf-8"?>
<sst xmlns="http://schemas.openxmlformats.org/spreadsheetml/2006/main" count="70" uniqueCount="26">
  <si>
    <t>1462.898mil</t>
  </si>
  <si>
    <t>X</t>
  </si>
  <si>
    <t>Y</t>
  </si>
  <si>
    <t>Pad</t>
  </si>
  <si>
    <t>Resistor</t>
  </si>
  <si>
    <t>EndX</t>
  </si>
  <si>
    <t>EndY</t>
  </si>
  <si>
    <t>n/a</t>
  </si>
  <si>
    <t>Trace1</t>
  </si>
  <si>
    <t>Width</t>
  </si>
  <si>
    <t>Trace2</t>
  </si>
  <si>
    <t>Specs</t>
  </si>
  <si>
    <t>Pin</t>
  </si>
  <si>
    <t>SuperCap</t>
  </si>
  <si>
    <t>Trace 3</t>
  </si>
  <si>
    <t>Midpoint</t>
  </si>
  <si>
    <t>Trace 4</t>
  </si>
  <si>
    <t>Trace 5</t>
  </si>
  <si>
    <t>Cap</t>
  </si>
  <si>
    <t>SMA</t>
  </si>
  <si>
    <t>DELAY1</t>
  </si>
  <si>
    <t>Fout</t>
  </si>
  <si>
    <t>Fpd</t>
  </si>
  <si>
    <t>DAC1</t>
  </si>
  <si>
    <t>Latency</t>
  </si>
  <si>
    <t>adf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</si>
</sst>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9"/>
  <sheetViews>
    <sheetView tabSelected="1" topLeftCell="F1" workbookViewId="0">
      <selection activeCell="H29" sqref="H29"/>
    </sheetView>
  </sheetViews>
  <sheetFormatPr defaultRowHeight="15" x14ac:dyDescent="0.25"/>
  <sheetData>
    <row r="1" spans="1:22" s="1" customFormat="1" x14ac:dyDescent="0.25">
      <c r="A1" s="1" t="s">
        <v>12</v>
      </c>
      <c r="B1" s="1" t="s">
        <v>11</v>
      </c>
      <c r="D1" s="2" t="s">
        <v>3</v>
      </c>
      <c r="E1" s="1" t="s">
        <v>8</v>
      </c>
      <c r="F1" s="2" t="s">
        <v>4</v>
      </c>
      <c r="G1" s="1" t="s">
        <v>13</v>
      </c>
      <c r="H1" s="2" t="s">
        <v>10</v>
      </c>
      <c r="I1" s="1" t="s">
        <v>14</v>
      </c>
      <c r="J1" s="2" t="s">
        <v>16</v>
      </c>
      <c r="K1" s="1" t="s">
        <v>17</v>
      </c>
      <c r="L1" s="1" t="s">
        <v>18</v>
      </c>
      <c r="M1" s="1" t="s">
        <v>19</v>
      </c>
    </row>
    <row r="2" spans="1:22" x14ac:dyDescent="0.25">
      <c r="A2">
        <v>23</v>
      </c>
      <c r="B2" t="s">
        <v>1</v>
      </c>
      <c r="D2" s="3">
        <v>5006.2120000000004</v>
      </c>
      <c r="E2">
        <f>D2</f>
        <v>5006.2120000000004</v>
      </c>
      <c r="F2" s="3">
        <f>D2-(F18-D18)</f>
        <v>4999.8990000000003</v>
      </c>
      <c r="H2" s="3">
        <f>D2+H26-D26</f>
        <v>4991.0990000000002</v>
      </c>
      <c r="I2">
        <f>B8-I10+B8</f>
        <v>4936.3035</v>
      </c>
      <c r="J2">
        <f>2*B8-J10</f>
        <v>4936.3035</v>
      </c>
      <c r="L2">
        <f>M2</f>
        <v>4766.0550000000003</v>
      </c>
      <c r="M2">
        <f>B8-250</f>
        <v>4766.0550000000003</v>
      </c>
    </row>
    <row r="3" spans="1:22" x14ac:dyDescent="0.25">
      <c r="B3" t="s">
        <v>2</v>
      </c>
      <c r="D3" s="3">
        <v>1508.173</v>
      </c>
      <c r="E3">
        <f>D3</f>
        <v>1508.173</v>
      </c>
      <c r="F3" s="3">
        <f>D3+(F17-D17)</f>
        <v>1566.1000000000006</v>
      </c>
      <c r="H3" s="3">
        <f>D3+H25-D25</f>
        <v>1544.6999999999998</v>
      </c>
      <c r="I3">
        <f>I11</f>
        <v>1607.0000000000002</v>
      </c>
      <c r="J3">
        <f>J11</f>
        <v>1682.2950000000003</v>
      </c>
      <c r="L3">
        <f>L11</f>
        <v>1889.3000000000002</v>
      </c>
      <c r="M3">
        <f>D3+M17-D17</f>
        <v>2157</v>
      </c>
      <c r="V3" t="s">
        <v>24</v>
      </c>
    </row>
    <row r="4" spans="1:22" x14ac:dyDescent="0.25">
      <c r="B4" t="s">
        <v>5</v>
      </c>
      <c r="D4" s="3" t="s">
        <v>7</v>
      </c>
      <c r="E4">
        <f>E2</f>
        <v>5006.2120000000004</v>
      </c>
      <c r="F4" s="3" t="s">
        <v>7</v>
      </c>
      <c r="H4" s="3">
        <f>D2+H28-D26</f>
        <v>4933.2110000000011</v>
      </c>
      <c r="I4">
        <f>I2</f>
        <v>4936.3035</v>
      </c>
      <c r="J4">
        <f>2*B8-J12</f>
        <v>4765.9994999999999</v>
      </c>
      <c r="V4" t="s">
        <v>25</v>
      </c>
    </row>
    <row r="5" spans="1:22" x14ac:dyDescent="0.25">
      <c r="B5" t="s">
        <v>6</v>
      </c>
      <c r="D5" s="3" t="s">
        <v>7</v>
      </c>
      <c r="E5">
        <f>E3+E19-E17</f>
        <v>1553</v>
      </c>
      <c r="F5" s="3" t="s">
        <v>7</v>
      </c>
      <c r="H5" s="3">
        <f>D3+H27-D25</f>
        <v>1602.5879999999997</v>
      </c>
      <c r="I5">
        <f>I13</f>
        <v>1682.2950000000001</v>
      </c>
      <c r="J5">
        <f>J13</f>
        <v>1852.5990000000002</v>
      </c>
    </row>
    <row r="6" spans="1:22" x14ac:dyDescent="0.25">
      <c r="B6" t="s">
        <v>9</v>
      </c>
      <c r="D6" s="3">
        <v>9.8420000000000005</v>
      </c>
      <c r="E6">
        <v>9.8420000000000005</v>
      </c>
      <c r="F6" s="3"/>
      <c r="H6" s="3">
        <v>21</v>
      </c>
      <c r="I6">
        <v>28.5</v>
      </c>
      <c r="J6">
        <v>28.5</v>
      </c>
      <c r="K6">
        <v>28.5</v>
      </c>
    </row>
    <row r="7" spans="1:22" x14ac:dyDescent="0.25">
      <c r="D7" s="3"/>
      <c r="F7" s="3"/>
      <c r="H7" s="3"/>
    </row>
    <row r="8" spans="1:22" x14ac:dyDescent="0.25">
      <c r="A8" t="s">
        <v>15</v>
      </c>
      <c r="B8">
        <f>AVERAGE(D2,D10)</f>
        <v>5016.0550000000003</v>
      </c>
      <c r="D8" s="3"/>
      <c r="F8" s="3"/>
      <c r="H8" s="3"/>
    </row>
    <row r="9" spans="1:22" x14ac:dyDescent="0.25">
      <c r="D9" s="3"/>
      <c r="F9" s="3"/>
      <c r="H9" s="3"/>
    </row>
    <row r="10" spans="1:22" x14ac:dyDescent="0.25">
      <c r="A10">
        <v>22</v>
      </c>
      <c r="B10" t="s">
        <v>1</v>
      </c>
      <c r="D10" s="3">
        <v>5025.8980000000001</v>
      </c>
      <c r="E10">
        <f>D10</f>
        <v>5025.8980000000001</v>
      </c>
      <c r="F10" s="3">
        <f>D10+F18-D18</f>
        <v>5032.2110000000002</v>
      </c>
      <c r="G10">
        <f>AVERAGE(F2,F10)</f>
        <v>5016.0550000000003</v>
      </c>
      <c r="H10" s="3">
        <f>B$8+B$8-H2</f>
        <v>5041.0110000000004</v>
      </c>
      <c r="I10">
        <f>B8+I18-B23</f>
        <v>5095.8065000000006</v>
      </c>
      <c r="J10">
        <f>I12</f>
        <v>5095.8065000000006</v>
      </c>
      <c r="L10">
        <f>M10</f>
        <v>5266.0550000000003</v>
      </c>
      <c r="M10">
        <f>B8+250</f>
        <v>5266.0550000000003</v>
      </c>
    </row>
    <row r="11" spans="1:22" x14ac:dyDescent="0.25">
      <c r="B11" t="s">
        <v>2</v>
      </c>
      <c r="D11" s="3">
        <v>1508.173</v>
      </c>
      <c r="E11">
        <f>D11</f>
        <v>1508.173</v>
      </c>
      <c r="F11" s="3">
        <f>D11+F17-D17</f>
        <v>1566.1000000000004</v>
      </c>
      <c r="G11">
        <f>F3+G25-F17</f>
        <v>1651.5</v>
      </c>
      <c r="H11" s="3">
        <f>H3</f>
        <v>1544.6999999999998</v>
      </c>
      <c r="I11">
        <f>I25-D25+D11</f>
        <v>1607.0000000000002</v>
      </c>
      <c r="J11">
        <f>J25-E25+E11</f>
        <v>1682.2950000000003</v>
      </c>
      <c r="L11">
        <f>M11-(M25-L25)</f>
        <v>1889.3000000000002</v>
      </c>
      <c r="M11">
        <f>M3</f>
        <v>2157</v>
      </c>
    </row>
    <row r="12" spans="1:22" x14ac:dyDescent="0.25">
      <c r="B12" t="s">
        <v>5</v>
      </c>
      <c r="D12" s="3" t="s">
        <v>7</v>
      </c>
      <c r="E12">
        <f>D10</f>
        <v>5025.8980000000001</v>
      </c>
      <c r="F12" s="3" t="s">
        <v>7</v>
      </c>
      <c r="H12" s="3">
        <f t="shared" ref="H12" si="0">B$8+B$8-H4</f>
        <v>5098.8989999999994</v>
      </c>
      <c r="I12">
        <f>I10</f>
        <v>5095.8065000000006</v>
      </c>
      <c r="J12">
        <f>B8-J28+B23</f>
        <v>5266.1105000000007</v>
      </c>
    </row>
    <row r="13" spans="1:22" x14ac:dyDescent="0.25">
      <c r="B13" t="s">
        <v>6</v>
      </c>
      <c r="D13" s="3" t="s">
        <v>7</v>
      </c>
      <c r="E13">
        <f>D11+E19-E17</f>
        <v>1553</v>
      </c>
      <c r="F13" s="3" t="s">
        <v>7</v>
      </c>
      <c r="H13" s="3">
        <f>H5</f>
        <v>1602.5879999999997</v>
      </c>
      <c r="I13">
        <f>D11+I27-D25</f>
        <v>1682.2950000000001</v>
      </c>
      <c r="J13">
        <f>E11+J27-E25</f>
        <v>1852.5990000000002</v>
      </c>
    </row>
    <row r="14" spans="1:22" x14ac:dyDescent="0.25">
      <c r="B14" t="s">
        <v>9</v>
      </c>
      <c r="D14" s="3">
        <v>9.8420000000000005</v>
      </c>
      <c r="E14">
        <v>9.8420000000000005</v>
      </c>
      <c r="F14" s="3"/>
      <c r="H14" s="3">
        <v>21</v>
      </c>
      <c r="I14">
        <v>28.5</v>
      </c>
      <c r="J14">
        <v>28.5</v>
      </c>
      <c r="K14">
        <v>28.5</v>
      </c>
    </row>
    <row r="15" spans="1:22" x14ac:dyDescent="0.25">
      <c r="D15" s="3"/>
      <c r="F15" s="3"/>
      <c r="H15" s="3"/>
      <c r="J15" s="3"/>
    </row>
    <row r="16" spans="1:22" s="1" customFormat="1" x14ac:dyDescent="0.25">
      <c r="A16" s="1" t="s">
        <v>12</v>
      </c>
      <c r="B16" s="1" t="s">
        <v>11</v>
      </c>
      <c r="D16" s="2" t="s">
        <v>3</v>
      </c>
      <c r="E16" s="1" t="s">
        <v>8</v>
      </c>
      <c r="F16" s="2" t="s">
        <v>4</v>
      </c>
      <c r="G16" s="1" t="s">
        <v>13</v>
      </c>
      <c r="H16" s="2" t="s">
        <v>10</v>
      </c>
      <c r="I16" s="1" t="s">
        <v>14</v>
      </c>
      <c r="J16" s="2" t="s">
        <v>16</v>
      </c>
      <c r="K16" s="1" t="s">
        <v>17</v>
      </c>
      <c r="L16" s="1" t="s">
        <v>18</v>
      </c>
      <c r="M16" s="1" t="s">
        <v>19</v>
      </c>
      <c r="V16" s="1" t="s">
        <v>20</v>
      </c>
    </row>
    <row r="17" spans="1:22" x14ac:dyDescent="0.25">
      <c r="A17">
        <v>19</v>
      </c>
      <c r="B17" t="s">
        <v>1</v>
      </c>
      <c r="D17" s="3">
        <f>D25</f>
        <v>5071.1729999999998</v>
      </c>
      <c r="E17">
        <f>E25</f>
        <v>5071.1729999999998</v>
      </c>
      <c r="F17" s="3">
        <f>F25</f>
        <v>5129.1000000000004</v>
      </c>
      <c r="H17" s="3">
        <f>H25</f>
        <v>5107.7</v>
      </c>
      <c r="I17">
        <v>5170</v>
      </c>
      <c r="J17" s="3">
        <f>J25</f>
        <v>5245.2950000000001</v>
      </c>
      <c r="K17">
        <f>K25</f>
        <v>5415.5990000000002</v>
      </c>
      <c r="L17">
        <f>L25</f>
        <v>5452.3</v>
      </c>
      <c r="M17">
        <f>M25</f>
        <v>5720</v>
      </c>
    </row>
    <row r="18" spans="1:22" x14ac:dyDescent="0.25">
      <c r="B18" t="s">
        <v>2</v>
      </c>
      <c r="D18" s="3">
        <v>1462.8979999999999</v>
      </c>
      <c r="E18">
        <v>1462.8979999999999</v>
      </c>
      <c r="F18" s="3">
        <f>D18+D26-F26</f>
        <v>1469.2109999999998</v>
      </c>
      <c r="H18" s="3">
        <f>B23+B23-H26</f>
        <v>1478.011</v>
      </c>
      <c r="I18">
        <f>B23+B23-I26</f>
        <v>1532.8069999999998</v>
      </c>
      <c r="J18" s="3">
        <f>2*B23-J26</f>
        <v>1532.8069999999998</v>
      </c>
      <c r="K18">
        <f>2*B23-K26</f>
        <v>1703.1109999999999</v>
      </c>
      <c r="L18">
        <f>2*B23-L26</f>
        <v>1703.1109999999999</v>
      </c>
      <c r="M18">
        <f>2*B23-M26</f>
        <v>1703.0549999999998</v>
      </c>
      <c r="V18" t="s">
        <v>21</v>
      </c>
    </row>
    <row r="19" spans="1:22" x14ac:dyDescent="0.25">
      <c r="B19" t="s">
        <v>5</v>
      </c>
      <c r="D19" s="3" t="s">
        <v>7</v>
      </c>
      <c r="E19">
        <v>5116</v>
      </c>
      <c r="F19" s="3" t="s">
        <v>7</v>
      </c>
      <c r="H19" s="3">
        <f>H27</f>
        <v>5165.5879999999997</v>
      </c>
      <c r="I19">
        <f>I27</f>
        <v>5245.2950000000001</v>
      </c>
      <c r="J19" s="3">
        <f>J27</f>
        <v>5415.5990000000002</v>
      </c>
      <c r="K19">
        <f>K27</f>
        <v>5436.4780000000001</v>
      </c>
      <c r="V19" t="s">
        <v>22</v>
      </c>
    </row>
    <row r="20" spans="1:22" x14ac:dyDescent="0.25">
      <c r="B20" t="s">
        <v>6</v>
      </c>
      <c r="D20" s="3" t="s">
        <v>7</v>
      </c>
      <c r="E20" t="s">
        <v>0</v>
      </c>
      <c r="F20" s="3" t="s">
        <v>7</v>
      </c>
      <c r="H20" s="3">
        <f>B23+B23-H28</f>
        <v>1535.8989999999999</v>
      </c>
      <c r="I20">
        <f>B23+B23-I28</f>
        <v>1532.8069999999998</v>
      </c>
      <c r="J20" s="3">
        <f>2*B23-J28</f>
        <v>1703.1109999999999</v>
      </c>
      <c r="K20">
        <f>K18</f>
        <v>1703.1109999999999</v>
      </c>
    </row>
    <row r="21" spans="1:22" x14ac:dyDescent="0.25">
      <c r="B21" t="s">
        <v>9</v>
      </c>
      <c r="D21" s="3">
        <v>9.8420000000000005</v>
      </c>
      <c r="E21">
        <v>9.8420000000000005</v>
      </c>
      <c r="F21" s="3"/>
      <c r="H21" s="3">
        <v>21</v>
      </c>
      <c r="I21">
        <v>28.5</v>
      </c>
      <c r="J21" s="3">
        <v>28.5</v>
      </c>
      <c r="K21">
        <v>28.5</v>
      </c>
    </row>
    <row r="22" spans="1:22" x14ac:dyDescent="0.25">
      <c r="D22" s="3"/>
      <c r="F22" s="3"/>
      <c r="H22" s="3"/>
      <c r="J22" s="3"/>
      <c r="V22" t="s">
        <v>23</v>
      </c>
    </row>
    <row r="23" spans="1:22" x14ac:dyDescent="0.25">
      <c r="A23" t="s">
        <v>15</v>
      </c>
      <c r="B23">
        <f>AVERAGE(D18,D26)</f>
        <v>1453.0554999999999</v>
      </c>
      <c r="D23" s="3"/>
      <c r="F23" s="3"/>
      <c r="H23" s="3"/>
      <c r="J23" s="3"/>
      <c r="V23" t="s">
        <v>23</v>
      </c>
    </row>
    <row r="24" spans="1:22" x14ac:dyDescent="0.25">
      <c r="D24" s="3"/>
      <c r="F24" s="3"/>
      <c r="H24" s="3"/>
      <c r="J24" s="3"/>
    </row>
    <row r="25" spans="1:22" x14ac:dyDescent="0.25">
      <c r="A25">
        <v>18</v>
      </c>
      <c r="B25" t="s">
        <v>1</v>
      </c>
      <c r="D25" s="3">
        <v>5071.1729999999998</v>
      </c>
      <c r="E25">
        <v>5071.1729999999998</v>
      </c>
      <c r="F25" s="3">
        <v>5129.1000000000004</v>
      </c>
      <c r="G25">
        <v>5214.5</v>
      </c>
      <c r="H25" s="3">
        <v>5107.7</v>
      </c>
      <c r="I25">
        <v>5170</v>
      </c>
      <c r="J25" s="3">
        <v>5245.2950000000001</v>
      </c>
      <c r="K25">
        <v>5415.5990000000002</v>
      </c>
      <c r="L25">
        <v>5452.3</v>
      </c>
      <c r="M25">
        <v>5720</v>
      </c>
    </row>
    <row r="26" spans="1:22" x14ac:dyDescent="0.25">
      <c r="B26" t="s">
        <v>2</v>
      </c>
      <c r="D26" s="3">
        <v>1443.213</v>
      </c>
      <c r="E26">
        <v>1443.213</v>
      </c>
      <c r="F26" s="3">
        <v>1436.9</v>
      </c>
      <c r="G26">
        <f>AVERAGE(F18,F26)</f>
        <v>1453.0554999999999</v>
      </c>
      <c r="H26" s="3">
        <v>1428.1</v>
      </c>
      <c r="I26">
        <v>1373.3040000000001</v>
      </c>
      <c r="J26" s="3">
        <v>1373.3040000000001</v>
      </c>
      <c r="K26">
        <v>1203</v>
      </c>
      <c r="L26">
        <v>1203</v>
      </c>
      <c r="M26">
        <v>1203.056</v>
      </c>
    </row>
    <row r="27" spans="1:22" x14ac:dyDescent="0.25">
      <c r="B27" t="s">
        <v>5</v>
      </c>
      <c r="D27" s="3" t="s">
        <v>7</v>
      </c>
      <c r="E27">
        <v>5116</v>
      </c>
      <c r="F27" s="3" t="s">
        <v>7</v>
      </c>
      <c r="H27" s="3">
        <v>5165.5879999999997</v>
      </c>
      <c r="I27">
        <v>5245.2950000000001</v>
      </c>
      <c r="J27" s="3">
        <v>5415.5990000000002</v>
      </c>
      <c r="K27">
        <v>5436.4780000000001</v>
      </c>
    </row>
    <row r="28" spans="1:22" x14ac:dyDescent="0.25">
      <c r="B28" t="s">
        <v>6</v>
      </c>
      <c r="D28" s="3" t="s">
        <v>7</v>
      </c>
      <c r="E28">
        <v>1443.213</v>
      </c>
      <c r="F28" s="3" t="s">
        <v>7</v>
      </c>
      <c r="H28" s="3">
        <v>1370.212</v>
      </c>
      <c r="I28">
        <v>1373.3040000000001</v>
      </c>
      <c r="J28" s="3">
        <v>1203</v>
      </c>
      <c r="K28">
        <v>1203</v>
      </c>
    </row>
    <row r="29" spans="1:22" x14ac:dyDescent="0.25">
      <c r="B29" t="s">
        <v>9</v>
      </c>
      <c r="D29" s="3">
        <v>9.8420000000000005</v>
      </c>
      <c r="E29">
        <v>9.8420000000000005</v>
      </c>
      <c r="F29" s="3"/>
      <c r="H29" s="3">
        <v>21</v>
      </c>
      <c r="I29">
        <v>28.5</v>
      </c>
      <c r="J29" s="3">
        <v>28.5</v>
      </c>
      <c r="K29">
        <v>28.5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Texas Instruments Incorporated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Banerjee, Dean</dc:creator>
  <cp:lastModifiedBy>Banerjee, Dean</cp:lastModifiedBy>
  <dcterms:created xsi:type="dcterms:W3CDTF">2016-11-29T21:07:03Z</dcterms:created>
  <dcterms:modified xsi:type="dcterms:W3CDTF">2016-12-03T04:09:46Z</dcterms:modified>
</cp:coreProperties>
</file>